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735" windowHeight="8130"/>
  </bookViews>
  <sheets>
    <sheet name="Дор фонд Пр 18" sheetId="1" r:id="rId1"/>
  </sheets>
  <definedNames>
    <definedName name="_xlnm.Print_Area" localSheetId="0">'Дор фонд Пр 18'!$A$1:$C$61</definedName>
  </definedNames>
  <calcPr calcId="152511"/>
</workbook>
</file>

<file path=xl/calcChain.xml><?xml version="1.0" encoding="utf-8"?>
<calcChain xmlns="http://schemas.openxmlformats.org/spreadsheetml/2006/main">
  <c r="B23" i="1"/>
  <c r="B20" s="1"/>
  <c r="B22"/>
  <c r="C22"/>
  <c r="C23"/>
  <c r="B19" l="1"/>
  <c r="C39"/>
  <c r="B39"/>
  <c r="B17" l="1"/>
  <c r="C57"/>
  <c r="B57"/>
  <c r="C27" l="1"/>
  <c r="B27"/>
  <c r="C19"/>
  <c r="B16" l="1"/>
  <c r="B21"/>
  <c r="C20"/>
  <c r="C48"/>
  <c r="B48"/>
  <c r="B51"/>
  <c r="C16" l="1"/>
  <c r="C51"/>
  <c r="B54" l="1"/>
  <c r="C45"/>
  <c r="B45"/>
  <c r="B36" l="1"/>
  <c r="C24"/>
  <c r="B24"/>
  <c r="C42"/>
  <c r="B42"/>
  <c r="C36"/>
  <c r="C33"/>
  <c r="B33"/>
  <c r="C30"/>
  <c r="B30"/>
  <c r="C54"/>
  <c r="C21" l="1"/>
  <c r="C17"/>
  <c r="B18"/>
  <c r="B14" l="1"/>
  <c r="C18"/>
  <c r="C14" l="1"/>
</calcChain>
</file>

<file path=xl/sharedStrings.xml><?xml version="1.0" encoding="utf-8"?>
<sst xmlns="http://schemas.openxmlformats.org/spreadsheetml/2006/main" count="64" uniqueCount="37">
  <si>
    <t>тыс.рублей</t>
  </si>
  <si>
    <t>Наименование показателя</t>
  </si>
  <si>
    <t>Сумма</t>
  </si>
  <si>
    <t>Всего доходы</t>
  </si>
  <si>
    <t>Всего расходы</t>
  </si>
  <si>
    <t>средства вышестоящих бюджетов</t>
  </si>
  <si>
    <t>средства городского бюджета</t>
  </si>
  <si>
    <t>Проектирование, строительство и реконструкция автомобильных дорог местного значения и искусственных сооружений на них</t>
  </si>
  <si>
    <t xml:space="preserve"> </t>
  </si>
  <si>
    <t>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</si>
  <si>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</si>
  <si>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Устройство новых, реконструкция, дооборудование существующих линий электроосвещения в пределах улично-дорожной сети на территории муниципального образования "Город Орел""</t>
  </si>
  <si>
    <t>2026 год</t>
  </si>
  <si>
    <t>Капитальный ремонт автомобильных дорог общего пользования местного значения</t>
  </si>
  <si>
    <t>Прогнозируемое поступление доходов и распределение бюджетных ассигнований Дорожного фонда города Орла на плановый период 2026 - 2027 годов</t>
  </si>
  <si>
    <t>Устройство новых, реконструкция, дооборудование существующих линий электроосвещения в пределах улично-дорожной сети</t>
  </si>
  <si>
    <t xml:space="preserve">  Капитальный ремонт участков автомобильных дорог общего пользования местного значения в городе Орел</t>
  </si>
  <si>
    <t xml:space="preserve">  Прочие мероприятия по благоустройству города</t>
  </si>
  <si>
    <t xml:space="preserve">  Муниципальная программа "Комплексное развитие улично-дорожной сети города Орла на 2022-2026 годы", Муниципальная программа "Адресная инвестиционая программа города Орла"</t>
  </si>
  <si>
    <t xml:space="preserve">доходы от уплаты акцизов на нефтепродукты  </t>
  </si>
  <si>
    <t>прочие налоговые и неналоговые доходы Дорожного фонда города Орла</t>
  </si>
  <si>
    <t>безвозмездные поступления из  вышестоящих бюджетов</t>
  </si>
  <si>
    <t>2027 год</t>
  </si>
  <si>
    <t xml:space="preserve">  Благоустройство дворовых территорий в рамках реализации МП "Формирование современной городской среды на территории города Орла"</t>
  </si>
  <si>
    <t>Внедрение интеллектуальных транспортных систем</t>
  </si>
  <si>
    <t>Капитальный ремонт и ремонт автомобильных дорог в рамках реализации регионального проекта "Региональная и местная дорожная сеть"</t>
  </si>
  <si>
    <t>Строительство/реконструкция объектов улично-дорожной сети города Орла</t>
  </si>
  <si>
    <t xml:space="preserve">Начальник финансового управления 
администрации города Орла                                    </t>
  </si>
  <si>
    <t>Н.В. Зубцова</t>
  </si>
  <si>
    <t>Приложение 18</t>
  </si>
  <si>
    <t>к решению Орловского городского Совета народных депутатов</t>
  </si>
  <si>
    <t>"О внесениии изменений в решение Орловского городского Совета народных депутатов</t>
  </si>
  <si>
    <t>"О бюджете города Орла на 2025 год и на плановый период 2026 и 2027 годов"</t>
  </si>
  <si>
    <t>"Приложение 18</t>
  </si>
  <si>
    <t xml:space="preserve">к решению Орловского городского Совета народных депутатов </t>
  </si>
  <si>
    <t>№ 60/0887-ГС от 19 декабря 2024 года</t>
  </si>
  <si>
    <t xml:space="preserve">№6/0057 - ГС от 19.12. 2025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</si>
</sst>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&quot;$&quot;#,##0_);\(&quot;$&quot;#,##0\)"/>
  </numFmts>
  <fonts count="27">
    <font>
      <sz val="10"/>
      <name val="Arial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3"/>
      <name val="Times New Roman"/>
      <family val="1"/>
      <charset val="204"/>
    </font>
    <font>
      <sz val="10"/>
      <color indexed="8"/>
      <name val="Arial"/>
      <family val="2"/>
    </font>
    <font>
      <sz val="10"/>
      <color indexed="10"/>
      <name val="Calibri"/>
      <family val="2"/>
      <charset val="204"/>
    </font>
    <font>
      <sz val="13"/>
      <name val="Times New Roman"/>
      <family val="1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i/>
      <sz val="10"/>
      <color indexed="10"/>
      <name val="Calibri"/>
      <family val="2"/>
      <charset val="204"/>
    </font>
    <font>
      <sz val="13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name val="Arial Cyr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0" fontId="1" fillId="0" borderId="0"/>
    <xf numFmtId="0" fontId="9" fillId="0" borderId="0"/>
    <xf numFmtId="4" fontId="13" fillId="0" borderId="3">
      <alignment horizontal="right" vertical="center" shrinkToFit="1"/>
    </xf>
    <xf numFmtId="0" fontId="16" fillId="0" borderId="0">
      <alignment wrapText="1"/>
    </xf>
    <xf numFmtId="164" fontId="13" fillId="0" borderId="3">
      <alignment horizontal="right" vertical="center"/>
    </xf>
    <xf numFmtId="165" fontId="17" fillId="0" borderId="4">
      <alignment horizontal="right" vertical="center" shrinkToFit="1"/>
    </xf>
    <xf numFmtId="49" fontId="16" fillId="0" borderId="3">
      <alignment horizontal="center" vertical="center" wrapText="1"/>
    </xf>
    <xf numFmtId="49" fontId="13" fillId="0" borderId="3">
      <alignment horizontal="left" vertical="center" wrapText="1"/>
    </xf>
    <xf numFmtId="0" fontId="1" fillId="0" borderId="0"/>
    <xf numFmtId="164" fontId="20" fillId="0" borderId="4">
      <alignment horizontal="right" vertical="center" shrinkToFit="1"/>
    </xf>
    <xf numFmtId="0" fontId="20" fillId="0" borderId="0"/>
    <xf numFmtId="49" fontId="21" fillId="0" borderId="4">
      <alignment horizontal="center" vertical="center" wrapText="1"/>
    </xf>
    <xf numFmtId="0" fontId="23" fillId="0" borderId="4">
      <alignment horizontal="center" vertical="center" wrapText="1"/>
    </xf>
    <xf numFmtId="164" fontId="24" fillId="3" borderId="4">
      <alignment horizontal="right" vertical="top" shrinkToFit="1"/>
    </xf>
    <xf numFmtId="164" fontId="21" fillId="0" borderId="4">
      <alignment horizontal="center" vertical="center"/>
    </xf>
    <xf numFmtId="164" fontId="21" fillId="0" borderId="4">
      <alignment horizontal="center" vertical="center" wrapText="1"/>
    </xf>
  </cellStyleXfs>
  <cellXfs count="51">
    <xf numFmtId="0" fontId="0" fillId="0" borderId="0" xfId="0"/>
    <xf numFmtId="0" fontId="2" fillId="0" borderId="0" xfId="1" applyFont="1" applyFill="1"/>
    <xf numFmtId="0" fontId="11" fillId="0" borderId="0" xfId="1" applyFont="1" applyFill="1"/>
    <xf numFmtId="0" fontId="10" fillId="0" borderId="0" xfId="1" applyFont="1" applyFill="1"/>
    <xf numFmtId="49" fontId="10" fillId="0" borderId="2" xfId="2" applyNumberFormat="1" applyFont="1" applyFill="1" applyBorder="1" applyAlignment="1" applyProtection="1">
      <alignment horizontal="justify" vertical="center" wrapText="1"/>
    </xf>
    <xf numFmtId="0" fontId="14" fillId="0" borderId="0" xfId="1" applyFont="1" applyFill="1"/>
    <xf numFmtId="0" fontId="18" fillId="0" borderId="0" xfId="1" applyFont="1" applyFill="1"/>
    <xf numFmtId="0" fontId="8" fillId="0" borderId="2" xfId="0" applyFont="1" applyFill="1" applyBorder="1" applyAlignment="1" applyProtection="1">
      <alignment horizontal="left" vertical="top" wrapText="1" indent="2"/>
      <protection locked="0"/>
    </xf>
    <xf numFmtId="0" fontId="8" fillId="0" borderId="0" xfId="1" applyFont="1" applyFill="1"/>
    <xf numFmtId="0" fontId="8" fillId="0" borderId="0" xfId="0" applyFont="1" applyFill="1" applyBorder="1" applyAlignment="1" applyProtection="1">
      <alignment horizontal="left" vertical="top" wrapText="1" indent="2"/>
      <protection locked="0"/>
    </xf>
    <xf numFmtId="49" fontId="10" fillId="0" borderId="2" xfId="2" applyNumberFormat="1" applyFont="1" applyFill="1" applyBorder="1" applyAlignment="1" applyProtection="1">
      <alignment horizontal="justify" vertical="top" wrapText="1"/>
    </xf>
    <xf numFmtId="0" fontId="15" fillId="0" borderId="0" xfId="0" applyFont="1"/>
    <xf numFmtId="0" fontId="19" fillId="2" borderId="0" xfId="0" applyFont="1" applyFill="1"/>
    <xf numFmtId="0" fontId="15" fillId="2" borderId="0" xfId="0" applyFont="1" applyFill="1" applyAlignment="1">
      <alignment horizontal="right" vertical="top"/>
    </xf>
    <xf numFmtId="0" fontId="12" fillId="2" borderId="0" xfId="0" applyFont="1" applyFill="1" applyAlignment="1">
      <alignment horizontal="right"/>
    </xf>
    <xf numFmtId="164" fontId="12" fillId="2" borderId="1" xfId="0" applyNumberFormat="1" applyFont="1" applyFill="1" applyBorder="1" applyAlignment="1">
      <alignment vertical="center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49" fontId="10" fillId="0" borderId="2" xfId="2" applyNumberFormat="1" applyFont="1" applyFill="1" applyBorder="1" applyAlignment="1" applyProtection="1">
      <alignment horizontal="left" vertical="top" wrapText="1" indent="1"/>
    </xf>
    <xf numFmtId="0" fontId="8" fillId="0" borderId="2" xfId="0" applyFont="1" applyFill="1" applyBorder="1" applyAlignment="1" applyProtection="1">
      <alignment horizontal="left" vertical="top" wrapText="1" indent="3"/>
      <protection locked="0"/>
    </xf>
    <xf numFmtId="4" fontId="10" fillId="0" borderId="2" xfId="2" applyNumberFormat="1" applyFont="1" applyFill="1" applyBorder="1" applyAlignment="1" applyProtection="1">
      <alignment horizontal="left" vertical="top" wrapText="1" indent="1"/>
    </xf>
    <xf numFmtId="0" fontId="10" fillId="2" borderId="2" xfId="1" applyFont="1" applyFill="1" applyBorder="1" applyAlignment="1">
      <alignment vertical="top" wrapText="1"/>
    </xf>
    <xf numFmtId="0" fontId="8" fillId="2" borderId="2" xfId="0" applyFont="1" applyFill="1" applyBorder="1" applyAlignment="1" applyProtection="1">
      <alignment horizontal="left" vertical="top" wrapText="1" indent="2"/>
      <protection locked="0"/>
    </xf>
    <xf numFmtId="49" fontId="10" fillId="2" borderId="1" xfId="2" applyNumberFormat="1" applyFont="1" applyFill="1" applyBorder="1" applyAlignment="1" applyProtection="1">
      <alignment horizontal="left" vertical="top" wrapText="1" indent="1"/>
    </xf>
    <xf numFmtId="0" fontId="8" fillId="2" borderId="1" xfId="0" applyFont="1" applyFill="1" applyBorder="1" applyAlignment="1" applyProtection="1">
      <alignment horizontal="left" vertical="top" wrapText="1" indent="2"/>
      <protection locked="0"/>
    </xf>
    <xf numFmtId="0" fontId="22" fillId="0" borderId="0" xfId="3" applyNumberFormat="1" applyFont="1" applyBorder="1" applyAlignment="1" applyProtection="1">
      <alignment horizontal="left" wrapText="1"/>
    </xf>
    <xf numFmtId="0" fontId="26" fillId="0" borderId="0" xfId="0" applyFont="1" applyBorder="1"/>
    <xf numFmtId="0" fontId="6" fillId="2" borderId="2" xfId="0" applyFont="1" applyFill="1" applyBorder="1" applyAlignment="1" applyProtection="1">
      <alignment horizontal="left" vertical="center" wrapText="1"/>
      <protection locked="0"/>
    </xf>
    <xf numFmtId="164" fontId="7" fillId="2" borderId="1" xfId="1" applyNumberFormat="1" applyFont="1" applyFill="1" applyBorder="1" applyAlignment="1" applyProtection="1">
      <alignment horizontal="right" vertical="center" wrapText="1"/>
    </xf>
    <xf numFmtId="0" fontId="10" fillId="2" borderId="0" xfId="1" applyFont="1" applyFill="1"/>
    <xf numFmtId="4" fontId="10" fillId="2" borderId="1" xfId="2" applyNumberFormat="1" applyFont="1" applyFill="1" applyBorder="1" applyAlignment="1" applyProtection="1">
      <alignment horizontal="left" vertical="top" wrapText="1" indent="1"/>
    </xf>
    <xf numFmtId="0" fontId="11" fillId="2" borderId="0" xfId="1" applyFont="1" applyFill="1"/>
    <xf numFmtId="0" fontId="8" fillId="2" borderId="1" xfId="0" applyFont="1" applyFill="1" applyBorder="1" applyAlignment="1" applyProtection="1">
      <alignment horizontal="left" vertical="top" wrapText="1" indent="3"/>
      <protection locked="0"/>
    </xf>
    <xf numFmtId="164" fontId="12" fillId="2" borderId="1" xfId="3" applyNumberFormat="1" applyFont="1" applyFill="1" applyBorder="1" applyProtection="1">
      <alignment horizontal="right" vertical="center" shrinkToFit="1"/>
    </xf>
    <xf numFmtId="0" fontId="10" fillId="2" borderId="1" xfId="0" applyFont="1" applyFill="1" applyBorder="1" applyAlignment="1" applyProtection="1">
      <alignment horizontal="left" vertical="top" wrapText="1" indent="2"/>
      <protection locked="0"/>
    </xf>
    <xf numFmtId="0" fontId="2" fillId="2" borderId="0" xfId="1" applyFont="1" applyFill="1"/>
    <xf numFmtId="164" fontId="12" fillId="2" borderId="0" xfId="3" applyNumberFormat="1" applyFont="1" applyFill="1" applyBorder="1" applyProtection="1">
      <alignment horizontal="right" vertical="center" shrinkToFit="1"/>
    </xf>
    <xf numFmtId="0" fontId="22" fillId="2" borderId="0" xfId="3" applyNumberFormat="1" applyFont="1" applyFill="1" applyBorder="1" applyAlignment="1" applyProtection="1">
      <alignment wrapText="1"/>
    </xf>
    <xf numFmtId="0" fontId="22" fillId="2" borderId="0" xfId="3" applyNumberFormat="1" applyFont="1" applyFill="1" applyBorder="1" applyAlignment="1" applyProtection="1">
      <alignment horizontal="right" wrapText="1"/>
    </xf>
    <xf numFmtId="164" fontId="21" fillId="0" borderId="4" xfId="15" applyNumberFormat="1" applyProtection="1">
      <alignment horizontal="center" vertical="center"/>
    </xf>
    <xf numFmtId="164" fontId="7" fillId="0" borderId="1" xfId="1" applyNumberFormat="1" applyFont="1" applyFill="1" applyBorder="1" applyAlignment="1" applyProtection="1">
      <alignment horizontal="right" vertical="center" wrapText="1"/>
    </xf>
    <xf numFmtId="164" fontId="12" fillId="0" borderId="1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top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right"/>
    </xf>
    <xf numFmtId="49" fontId="20" fillId="0" borderId="7" xfId="12" applyNumberFormat="1" applyFont="1" applyBorder="1" applyAlignment="1" applyProtection="1">
      <alignment horizontal="center" vertical="center" wrapText="1"/>
    </xf>
    <xf numFmtId="49" fontId="20" fillId="0" borderId="8" xfId="12" applyNumberFormat="1" applyFont="1" applyBorder="1" applyAlignment="1" applyProtection="1">
      <alignment horizontal="center" vertical="center" wrapText="1"/>
    </xf>
    <xf numFmtId="0" fontId="25" fillId="0" borderId="0" xfId="0" applyFont="1" applyBorder="1" applyAlignment="1">
      <alignment horizontal="right"/>
    </xf>
    <xf numFmtId="0" fontId="26" fillId="0" borderId="0" xfId="0" applyFont="1" applyBorder="1" applyAlignment="1">
      <alignment horizontal="right"/>
    </xf>
    <xf numFmtId="0" fontId="25" fillId="2" borderId="0" xfId="0" applyFont="1" applyFill="1" applyBorder="1" applyAlignment="1">
      <alignment horizontal="right"/>
    </xf>
  </cellXfs>
  <cellStyles count="17">
    <cellStyle name="st26" xfId="14"/>
    <cellStyle name="st32" xfId="15"/>
    <cellStyle name="st33" xfId="16"/>
    <cellStyle name="st36" xfId="5"/>
    <cellStyle name="st37" xfId="10"/>
    <cellStyle name="st38" xfId="6"/>
    <cellStyle name="xl22" xfId="12"/>
    <cellStyle name="xl25" xfId="7"/>
    <cellStyle name="xl27" xfId="11"/>
    <cellStyle name="xl28" xfId="8"/>
    <cellStyle name="xl30" xfId="4"/>
    <cellStyle name="xl42" xfId="13"/>
    <cellStyle name="xl45" xfId="3"/>
    <cellStyle name="Обычный" xfId="0" builtinId="0"/>
    <cellStyle name="Обычный 2" xfId="1"/>
    <cellStyle name="Обычный 2 10" xfId="9"/>
    <cellStyle name="Обычный_Доходы по новой классификации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tabSelected="1" view="pageBreakPreview" zoomScaleSheetLayoutView="100" workbookViewId="0">
      <selection activeCell="A5" sqref="A5:C5"/>
    </sheetView>
  </sheetViews>
  <sheetFormatPr defaultColWidth="9.140625" defaultRowHeight="15.75"/>
  <cols>
    <col min="1" max="1" width="83.28515625" style="1" customWidth="1"/>
    <col min="2" max="2" width="20.140625" style="34" customWidth="1"/>
    <col min="3" max="3" width="17.5703125" style="34" customWidth="1"/>
    <col min="4" max="16384" width="9.140625" style="1"/>
  </cols>
  <sheetData>
    <row r="1" spans="1:3" s="25" customFormat="1" ht="15" customHeight="1">
      <c r="A1" s="48" t="s">
        <v>29</v>
      </c>
      <c r="B1" s="48"/>
      <c r="C1" s="48"/>
    </row>
    <row r="2" spans="1:3" s="25" customFormat="1" ht="15" customHeight="1">
      <c r="A2" s="48" t="s">
        <v>30</v>
      </c>
      <c r="B2" s="48"/>
      <c r="C2" s="48"/>
    </row>
    <row r="3" spans="1:3" s="25" customFormat="1" ht="15" customHeight="1">
      <c r="A3" s="48" t="s">
        <v>31</v>
      </c>
      <c r="B3" s="48"/>
      <c r="C3" s="48"/>
    </row>
    <row r="4" spans="1:3" s="41" customFormat="1" ht="15" customHeight="1">
      <c r="A4" s="48" t="s">
        <v>32</v>
      </c>
      <c r="B4" s="48"/>
      <c r="C4" s="48"/>
    </row>
    <row r="5" spans="1:3" s="41" customFormat="1" ht="15" customHeight="1">
      <c r="A5" s="48" t="s">
        <v>36</v>
      </c>
      <c r="B5" s="48"/>
      <c r="C5" s="48"/>
    </row>
    <row r="6" spans="1:3" s="25" customFormat="1" ht="15" customHeight="1">
      <c r="A6" s="48" t="s">
        <v>33</v>
      </c>
      <c r="B6" s="48"/>
      <c r="C6" s="48"/>
    </row>
    <row r="7" spans="1:3" s="25" customFormat="1" ht="15" customHeight="1">
      <c r="A7" s="48" t="s">
        <v>34</v>
      </c>
      <c r="B7" s="48"/>
      <c r="C7" s="48"/>
    </row>
    <row r="8" spans="1:3" s="25" customFormat="1" ht="15" customHeight="1">
      <c r="A8" s="49" t="s">
        <v>32</v>
      </c>
      <c r="B8" s="49"/>
      <c r="C8" s="49"/>
    </row>
    <row r="9" spans="1:3" s="41" customFormat="1" ht="16.5" customHeight="1">
      <c r="A9" s="50" t="s">
        <v>35</v>
      </c>
      <c r="B9" s="50"/>
      <c r="C9" s="50"/>
    </row>
    <row r="10" spans="1:3" ht="54.75" customHeight="1">
      <c r="A10" s="44" t="s">
        <v>14</v>
      </c>
      <c r="B10" s="44"/>
      <c r="C10" s="44"/>
    </row>
    <row r="11" spans="1:3" ht="17.25" customHeight="1">
      <c r="A11" s="45" t="s">
        <v>0</v>
      </c>
      <c r="B11" s="45"/>
      <c r="C11" s="45"/>
    </row>
    <row r="12" spans="1:3" ht="15.75" customHeight="1">
      <c r="A12" s="42" t="s">
        <v>1</v>
      </c>
      <c r="B12" s="46" t="s">
        <v>2</v>
      </c>
      <c r="C12" s="47"/>
    </row>
    <row r="13" spans="1:3">
      <c r="A13" s="43"/>
      <c r="B13" s="38" t="s">
        <v>12</v>
      </c>
      <c r="C13" s="38" t="s">
        <v>22</v>
      </c>
    </row>
    <row r="14" spans="1:3" s="28" customFormat="1" ht="16.5">
      <c r="A14" s="26" t="s">
        <v>3</v>
      </c>
      <c r="B14" s="39">
        <f>B15+B16+B17</f>
        <v>2384991.6683</v>
      </c>
      <c r="C14" s="39">
        <f>C15+C16+C17</f>
        <v>1618515.8353200001</v>
      </c>
    </row>
    <row r="15" spans="1:3" s="2" customFormat="1" ht="16.5">
      <c r="A15" s="33" t="s">
        <v>19</v>
      </c>
      <c r="B15" s="40">
        <v>18938</v>
      </c>
      <c r="C15" s="40">
        <v>25216</v>
      </c>
    </row>
    <row r="16" spans="1:3" s="2" customFormat="1" ht="16.5">
      <c r="A16" s="33" t="s">
        <v>20</v>
      </c>
      <c r="B16" s="40">
        <f>B20-B15</f>
        <v>48694.046089999989</v>
      </c>
      <c r="C16" s="40">
        <f>C20-C15</f>
        <v>17163.027390000003</v>
      </c>
    </row>
    <row r="17" spans="1:3" s="2" customFormat="1" ht="16.5" customHeight="1">
      <c r="A17" s="33" t="s">
        <v>21</v>
      </c>
      <c r="B17" s="40">
        <f>B19</f>
        <v>2317359.6222100002</v>
      </c>
      <c r="C17" s="40">
        <f>C19</f>
        <v>1576136.8079300001</v>
      </c>
    </row>
    <row r="18" spans="1:3" s="3" customFormat="1" ht="16.5">
      <c r="A18" s="16" t="s">
        <v>4</v>
      </c>
      <c r="B18" s="27">
        <f>B19+B20</f>
        <v>2384991.6683</v>
      </c>
      <c r="C18" s="27">
        <f>C19+C20</f>
        <v>1618515.8353200001</v>
      </c>
    </row>
    <row r="19" spans="1:3" s="8" customFormat="1" ht="16.5">
      <c r="A19" s="7" t="s">
        <v>5</v>
      </c>
      <c r="B19" s="32">
        <f>B22+B55+B58</f>
        <v>2317359.6222100002</v>
      </c>
      <c r="C19" s="32">
        <f>C22+C55+C58</f>
        <v>1576136.8079300001</v>
      </c>
    </row>
    <row r="20" spans="1:3" s="8" customFormat="1" ht="16.5">
      <c r="A20" s="7" t="s">
        <v>6</v>
      </c>
      <c r="B20" s="32">
        <f>B23+B56+B59</f>
        <v>67632.046089999989</v>
      </c>
      <c r="C20" s="32">
        <f>C23+C56+C59</f>
        <v>42379.027390000003</v>
      </c>
    </row>
    <row r="21" spans="1:3" s="5" customFormat="1" ht="47.25">
      <c r="A21" s="10" t="s">
        <v>18</v>
      </c>
      <c r="B21" s="32">
        <f>B22+B23</f>
        <v>2290451.08721</v>
      </c>
      <c r="C21" s="32">
        <f>C22+C23</f>
        <v>1524870.66004</v>
      </c>
    </row>
    <row r="22" spans="1:3" s="5" customFormat="1" ht="16.5">
      <c r="A22" s="7" t="s">
        <v>5</v>
      </c>
      <c r="B22" s="32">
        <f>B25+B28+B31+B34+B37+B43+B46+B49+B52+B40</f>
        <v>2228714.4469300001</v>
      </c>
      <c r="C22" s="32">
        <f>C25+C28+C31+C34+C37+C43+C46+C49+C52+C40</f>
        <v>1487491.63265</v>
      </c>
    </row>
    <row r="23" spans="1:3" s="5" customFormat="1" ht="16.5">
      <c r="A23" s="7" t="s">
        <v>6</v>
      </c>
      <c r="B23" s="32">
        <f>B26+B29+B32+B35+B38+B44+B47+B50+B53+B41</f>
        <v>61736.640279999992</v>
      </c>
      <c r="C23" s="32">
        <f>C26+C29+C32+C35+C38+C44+C47+C50+C53+C41</f>
        <v>37379.027390000003</v>
      </c>
    </row>
    <row r="24" spans="1:3" s="5" customFormat="1" ht="31.5">
      <c r="A24" s="17" t="s">
        <v>7</v>
      </c>
      <c r="B24" s="32">
        <f>B25+B26</f>
        <v>341573.15789000003</v>
      </c>
      <c r="C24" s="32">
        <f>C25+C26</f>
        <v>112135.02739</v>
      </c>
    </row>
    <row r="25" spans="1:3" s="6" customFormat="1" ht="16.5">
      <c r="A25" s="7" t="s">
        <v>5</v>
      </c>
      <c r="B25" s="32">
        <v>324494.5</v>
      </c>
      <c r="C25" s="32">
        <v>111690</v>
      </c>
    </row>
    <row r="26" spans="1:3" s="6" customFormat="1" ht="16.5">
      <c r="A26" s="7" t="s">
        <v>6</v>
      </c>
      <c r="B26" s="32">
        <v>17078.657890000002</v>
      </c>
      <c r="C26" s="32">
        <v>445.02739000000003</v>
      </c>
    </row>
    <row r="27" spans="1:3" s="6" customFormat="1" ht="33" hidden="1" customHeight="1">
      <c r="A27" s="22" t="s">
        <v>13</v>
      </c>
      <c r="B27" s="32">
        <f>B28+B29</f>
        <v>0</v>
      </c>
      <c r="C27" s="32">
        <f>C28+C29</f>
        <v>0</v>
      </c>
    </row>
    <row r="28" spans="1:3" s="6" customFormat="1" ht="16.5" hidden="1">
      <c r="A28" s="23" t="s">
        <v>5</v>
      </c>
      <c r="B28" s="32">
        <v>0</v>
      </c>
      <c r="C28" s="32">
        <v>0</v>
      </c>
    </row>
    <row r="29" spans="1:3" s="6" customFormat="1" ht="16.5" hidden="1">
      <c r="A29" s="23" t="s">
        <v>6</v>
      </c>
      <c r="B29" s="32">
        <v>0</v>
      </c>
      <c r="C29" s="32">
        <v>0</v>
      </c>
    </row>
    <row r="30" spans="1:3" s="5" customFormat="1" ht="16.5">
      <c r="A30" s="17" t="s">
        <v>9</v>
      </c>
      <c r="B30" s="32">
        <f>B32+B31</f>
        <v>4095.09393</v>
      </c>
      <c r="C30" s="32">
        <f>C32+C31</f>
        <v>4234.3269399999999</v>
      </c>
    </row>
    <row r="31" spans="1:3" s="6" customFormat="1" ht="16.5">
      <c r="A31" s="18" t="s">
        <v>5</v>
      </c>
      <c r="B31" s="32">
        <v>0</v>
      </c>
      <c r="C31" s="32">
        <v>0</v>
      </c>
    </row>
    <row r="32" spans="1:3" s="6" customFormat="1" ht="16.5">
      <c r="A32" s="18" t="s">
        <v>6</v>
      </c>
      <c r="B32" s="32">
        <v>4095.09393</v>
      </c>
      <c r="C32" s="32">
        <v>4234.3269399999999</v>
      </c>
    </row>
    <row r="33" spans="1:3" s="5" customFormat="1" ht="16.5">
      <c r="A33" s="17" t="s">
        <v>10</v>
      </c>
      <c r="B33" s="32">
        <f>B35+B34</f>
        <v>659394</v>
      </c>
      <c r="C33" s="32">
        <f>C35+C34</f>
        <v>909394</v>
      </c>
    </row>
    <row r="34" spans="1:3" s="6" customFormat="1" ht="16.5">
      <c r="A34" s="18" t="s">
        <v>5</v>
      </c>
      <c r="B34" s="32">
        <v>650000</v>
      </c>
      <c r="C34" s="32">
        <v>900000</v>
      </c>
    </row>
    <row r="35" spans="1:3" s="6" customFormat="1" ht="16.5">
      <c r="A35" s="18" t="s">
        <v>6</v>
      </c>
      <c r="B35" s="32">
        <v>9394</v>
      </c>
      <c r="C35" s="32">
        <v>9394</v>
      </c>
    </row>
    <row r="36" spans="1:3" s="5" customFormat="1" ht="31.5">
      <c r="A36" s="19" t="s">
        <v>25</v>
      </c>
      <c r="B36" s="32">
        <f>B38+B37</f>
        <v>794983.95864000008</v>
      </c>
      <c r="C36" s="32">
        <f>C38+C37</f>
        <v>308030</v>
      </c>
    </row>
    <row r="37" spans="1:3" s="6" customFormat="1" ht="16.5">
      <c r="A37" s="18" t="s">
        <v>5</v>
      </c>
      <c r="B37" s="32">
        <v>782084.11895000003</v>
      </c>
      <c r="C37" s="32">
        <v>300000</v>
      </c>
    </row>
    <row r="38" spans="1:3" s="6" customFormat="1" ht="16.5">
      <c r="A38" s="18" t="s">
        <v>6</v>
      </c>
      <c r="B38" s="32">
        <v>12899.839690000001</v>
      </c>
      <c r="C38" s="32">
        <v>8030</v>
      </c>
    </row>
    <row r="39" spans="1:3" s="30" customFormat="1" ht="16.5">
      <c r="A39" s="29" t="s">
        <v>24</v>
      </c>
      <c r="B39" s="15">
        <f>B40+B41</f>
        <v>90490.606070000009</v>
      </c>
      <c r="C39" s="15">
        <f>C40+C41</f>
        <v>76567.305710000001</v>
      </c>
    </row>
    <row r="40" spans="1:3" s="30" customFormat="1" ht="16.5">
      <c r="A40" s="31" t="s">
        <v>5</v>
      </c>
      <c r="B40" s="15">
        <v>89585.700000000012</v>
      </c>
      <c r="C40" s="15">
        <v>75801.63265</v>
      </c>
    </row>
    <row r="41" spans="1:3" s="30" customFormat="1" ht="16.5">
      <c r="A41" s="31" t="s">
        <v>6</v>
      </c>
      <c r="B41" s="15">
        <v>904.90607</v>
      </c>
      <c r="C41" s="15">
        <v>765.67305999999996</v>
      </c>
    </row>
    <row r="42" spans="1:3" s="5" customFormat="1" ht="31.5">
      <c r="A42" s="19" t="s">
        <v>15</v>
      </c>
      <c r="B42" s="32">
        <f>B44+B43</f>
        <v>8500</v>
      </c>
      <c r="C42" s="32">
        <f>C44+C43</f>
        <v>8500</v>
      </c>
    </row>
    <row r="43" spans="1:3" s="6" customFormat="1" ht="16.5">
      <c r="A43" s="18" t="s">
        <v>5</v>
      </c>
      <c r="B43" s="32">
        <v>0</v>
      </c>
      <c r="C43" s="32">
        <v>0</v>
      </c>
    </row>
    <row r="44" spans="1:3" s="6" customFormat="1" ht="16.5">
      <c r="A44" s="18" t="s">
        <v>6</v>
      </c>
      <c r="B44" s="32">
        <v>8500</v>
      </c>
      <c r="C44" s="32">
        <v>8500</v>
      </c>
    </row>
    <row r="45" spans="1:3" s="6" customFormat="1" ht="47.25" hidden="1">
      <c r="A45" s="19" t="s">
        <v>11</v>
      </c>
      <c r="B45" s="32">
        <f>B46+B47</f>
        <v>0</v>
      </c>
      <c r="C45" s="32">
        <f>C46+C47</f>
        <v>0</v>
      </c>
    </row>
    <row r="46" spans="1:3" s="6" customFormat="1" ht="16.5" hidden="1">
      <c r="A46" s="18" t="s">
        <v>5</v>
      </c>
      <c r="B46" s="32">
        <v>0</v>
      </c>
      <c r="C46" s="32">
        <v>0</v>
      </c>
    </row>
    <row r="47" spans="1:3" s="6" customFormat="1" ht="16.5" hidden="1">
      <c r="A47" s="18" t="s">
        <v>6</v>
      </c>
      <c r="B47" s="32">
        <v>0</v>
      </c>
      <c r="C47" s="32"/>
    </row>
    <row r="48" spans="1:3" s="6" customFormat="1" ht="16.5">
      <c r="A48" s="19" t="s">
        <v>26</v>
      </c>
      <c r="B48" s="32">
        <f>B49+B50</f>
        <v>10000</v>
      </c>
      <c r="C48" s="32">
        <f>C49+C50</f>
        <v>0</v>
      </c>
    </row>
    <row r="49" spans="1:3" s="6" customFormat="1" ht="16.5">
      <c r="A49" s="18" t="s">
        <v>5</v>
      </c>
      <c r="B49" s="32">
        <v>9500</v>
      </c>
      <c r="C49" s="32">
        <v>0</v>
      </c>
    </row>
    <row r="50" spans="1:3" s="6" customFormat="1" ht="16.5">
      <c r="A50" s="18" t="s">
        <v>6</v>
      </c>
      <c r="B50" s="32">
        <v>500</v>
      </c>
      <c r="C50" s="32">
        <v>0</v>
      </c>
    </row>
    <row r="51" spans="1:3" s="6" customFormat="1" ht="31.5">
      <c r="A51" s="20" t="s">
        <v>16</v>
      </c>
      <c r="B51" s="15">
        <f>B52+B53</f>
        <v>381414.27068000002</v>
      </c>
      <c r="C51" s="15">
        <f>C52+C53</f>
        <v>106010</v>
      </c>
    </row>
    <row r="52" spans="1:3" s="6" customFormat="1" ht="16.5">
      <c r="A52" s="21" t="s">
        <v>5</v>
      </c>
      <c r="B52" s="15">
        <v>373050.12797999999</v>
      </c>
      <c r="C52" s="15">
        <v>100000</v>
      </c>
    </row>
    <row r="53" spans="1:3" s="6" customFormat="1" ht="16.5">
      <c r="A53" s="21" t="s">
        <v>6</v>
      </c>
      <c r="B53" s="15">
        <v>8364.1427000000003</v>
      </c>
      <c r="C53" s="15">
        <v>6010</v>
      </c>
    </row>
    <row r="54" spans="1:3" s="5" customFormat="1" ht="31.5">
      <c r="A54" s="4" t="s">
        <v>23</v>
      </c>
      <c r="B54" s="32">
        <f>B55+B56</f>
        <v>89540.581089999992</v>
      </c>
      <c r="C54" s="32">
        <f>C55+C56</f>
        <v>88645.175279999996</v>
      </c>
    </row>
    <row r="55" spans="1:3" s="6" customFormat="1" ht="16.5">
      <c r="A55" s="7" t="s">
        <v>5</v>
      </c>
      <c r="B55" s="32">
        <v>88645.175279999996</v>
      </c>
      <c r="C55" s="32">
        <v>88645.175279999996</v>
      </c>
    </row>
    <row r="56" spans="1:3" s="6" customFormat="1" ht="16.5">
      <c r="A56" s="7" t="s">
        <v>6</v>
      </c>
      <c r="B56" s="32">
        <v>895.40580999999997</v>
      </c>
      <c r="C56" s="32">
        <v>0</v>
      </c>
    </row>
    <row r="57" spans="1:3" s="5" customFormat="1" ht="16.5">
      <c r="A57" s="4" t="s">
        <v>17</v>
      </c>
      <c r="B57" s="32">
        <f>B58+B59</f>
        <v>5000</v>
      </c>
      <c r="C57" s="32">
        <f>C58+C59</f>
        <v>5000</v>
      </c>
    </row>
    <row r="58" spans="1:3" s="6" customFormat="1" ht="16.5">
      <c r="A58" s="7" t="s">
        <v>5</v>
      </c>
      <c r="B58" s="32">
        <v>0</v>
      </c>
      <c r="C58" s="32">
        <v>0</v>
      </c>
    </row>
    <row r="59" spans="1:3" s="6" customFormat="1" ht="16.5">
      <c r="A59" s="7" t="s">
        <v>6</v>
      </c>
      <c r="B59" s="32">
        <v>5000</v>
      </c>
      <c r="C59" s="32">
        <v>5000</v>
      </c>
    </row>
    <row r="60" spans="1:3" s="6" customFormat="1" ht="18.75" customHeight="1">
      <c r="A60" s="9"/>
      <c r="B60" s="35"/>
      <c r="C60" s="35"/>
    </row>
    <row r="61" spans="1:3" s="12" customFormat="1" ht="37.9" customHeight="1">
      <c r="A61" s="24" t="s">
        <v>27</v>
      </c>
      <c r="B61" s="36"/>
      <c r="C61" s="37" t="s">
        <v>28</v>
      </c>
    </row>
    <row r="62" spans="1:3" s="12" customFormat="1" ht="16.5">
      <c r="A62" s="11"/>
      <c r="B62" s="13"/>
      <c r="C62" s="14"/>
    </row>
    <row r="70" spans="3:3">
      <c r="C70" s="34" t="s">
        <v>8</v>
      </c>
    </row>
  </sheetData>
  <mergeCells count="13">
    <mergeCell ref="A12:A13"/>
    <mergeCell ref="A10:C10"/>
    <mergeCell ref="A11:C11"/>
    <mergeCell ref="B12:C12"/>
    <mergeCell ref="A1:C1"/>
    <mergeCell ref="A2:C2"/>
    <mergeCell ref="A3:C3"/>
    <mergeCell ref="A4:C4"/>
    <mergeCell ref="A5:C5"/>
    <mergeCell ref="A6:C6"/>
    <mergeCell ref="A7:C7"/>
    <mergeCell ref="A8:C8"/>
    <mergeCell ref="A9:C9"/>
  </mergeCells>
  <pageMargins left="0.98425196850393704" right="0.39370078740157483" top="0.39370078740157483" bottom="0.39370078740157483" header="0.15748031496062992" footer="0.15748031496062992"/>
  <pageSetup paperSize="9" scale="74" fitToHeight="3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 фонд Пр 18</vt:lpstr>
      <vt:lpstr>'Дор фонд Пр 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Суслова</cp:lastModifiedBy>
  <cp:lastPrinted>2025-12-06T14:45:15Z</cp:lastPrinted>
  <dcterms:created xsi:type="dcterms:W3CDTF">2019-12-24T13:48:19Z</dcterms:created>
  <dcterms:modified xsi:type="dcterms:W3CDTF">2026-01-12T09:55:55Z</dcterms:modified>
</cp:coreProperties>
</file>